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Z:\1_MARCHES\01_ MARCHES\2025\2025-15-DGPA-CNMN - Entretien jardins Espeyran\2_DCE\21_DCE préparation\V2\"/>
    </mc:Choice>
  </mc:AlternateContent>
  <xr:revisionPtr revIDLastSave="0" documentId="13_ncr:1_{2D604C15-F6DA-4D77-B0B1-89C8F6AD2D6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1" l="1"/>
  <c r="G39" i="1"/>
  <c r="G40" i="1"/>
  <c r="I40" i="1" s="1"/>
  <c r="F61" i="1"/>
  <c r="H61" i="1" s="1"/>
  <c r="G24" i="1"/>
  <c r="I24" i="1" s="1"/>
  <c r="G66" i="1"/>
  <c r="H52" i="1"/>
  <c r="G44" i="1"/>
  <c r="F58" i="1"/>
  <c r="H58" i="1" s="1"/>
  <c r="F59" i="1"/>
  <c r="H59" i="1" s="1"/>
  <c r="F60" i="1"/>
  <c r="H60" i="1" s="1"/>
  <c r="F57" i="1"/>
  <c r="H57" i="1" s="1"/>
  <c r="F64" i="1"/>
  <c r="H64" i="1" s="1"/>
  <c r="F65" i="1"/>
  <c r="H65" i="1" s="1"/>
  <c r="F63" i="1"/>
  <c r="H63" i="1" s="1"/>
  <c r="F66" i="1" l="1"/>
  <c r="H66" i="1"/>
  <c r="I44" i="1"/>
  <c r="G37" i="1"/>
  <c r="I37" i="1" s="1"/>
  <c r="G38" i="1"/>
  <c r="I38" i="1" s="1"/>
  <c r="G41" i="1"/>
  <c r="I41" i="1" s="1"/>
  <c r="G51" i="1"/>
  <c r="I51" i="1" s="1"/>
  <c r="G23" i="1" l="1"/>
  <c r="I23" i="1" s="1"/>
  <c r="G43" i="1"/>
  <c r="I43" i="1" s="1"/>
  <c r="G19" i="1" l="1"/>
  <c r="I19" i="1" s="1"/>
  <c r="G30" i="1"/>
  <c r="I30" i="1" s="1"/>
  <c r="G29" i="1"/>
  <c r="I29" i="1" s="1"/>
  <c r="G32" i="1"/>
  <c r="I32" i="1" s="1"/>
  <c r="G31" i="1"/>
  <c r="I31" i="1" s="1"/>
  <c r="G36" i="1"/>
  <c r="I36" i="1" s="1"/>
  <c r="G34" i="1"/>
  <c r="I34" i="1" s="1"/>
  <c r="G50" i="1"/>
  <c r="G47" i="1"/>
  <c r="I47" i="1" s="1"/>
  <c r="G48" i="1"/>
  <c r="I48" i="1" s="1"/>
  <c r="G46" i="1"/>
  <c r="I46" i="1" s="1"/>
  <c r="G18" i="1"/>
  <c r="I18" i="1" s="1"/>
  <c r="G27" i="1"/>
  <c r="I27" i="1" s="1"/>
  <c r="G26" i="1"/>
  <c r="I26" i="1" s="1"/>
  <c r="G22" i="1"/>
  <c r="I22" i="1" s="1"/>
  <c r="G21" i="1"/>
  <c r="I21" i="1" s="1"/>
  <c r="G17" i="1"/>
  <c r="I17" i="1" s="1"/>
  <c r="I50" i="1" l="1"/>
  <c r="I52" i="1" s="1"/>
  <c r="G52" i="1"/>
</calcChain>
</file>

<file path=xl/sharedStrings.xml><?xml version="1.0" encoding="utf-8"?>
<sst xmlns="http://schemas.openxmlformats.org/spreadsheetml/2006/main" count="148" uniqueCount="111">
  <si>
    <t>Dénomination sociale:</t>
  </si>
  <si>
    <t>Référence des articles dans le CCTP</t>
  </si>
  <si>
    <t>Intitulé de la prestation</t>
  </si>
  <si>
    <t>Unité d'œuvres</t>
  </si>
  <si>
    <t>Prix unitaire pour la prestation (€ HT)</t>
  </si>
  <si>
    <t>Forfait annuel</t>
  </si>
  <si>
    <t>ha</t>
  </si>
  <si>
    <t>Gestion des prairies</t>
  </si>
  <si>
    <t>Entretien de la forêt jardin, de la clôture en pied de mobilier</t>
  </si>
  <si>
    <t>Traitement de la clôture en pied de mobiliers (rotofil et manuel)</t>
  </si>
  <si>
    <t>ml</t>
  </si>
  <si>
    <t>unité</t>
  </si>
  <si>
    <t>Taille de formation et tuteurage</t>
  </si>
  <si>
    <t>Gestion de l’arrosage</t>
  </si>
  <si>
    <t>Création d'une zone de compostage et apport du compost</t>
  </si>
  <si>
    <t>Suppression des plantes invasives</t>
  </si>
  <si>
    <t>Arrachage</t>
  </si>
  <si>
    <t>Santé des plantes et protection contre les ravageurs</t>
  </si>
  <si>
    <t>Entretien des abords des bâtiments, du sentier découverte et des jardins potager</t>
  </si>
  <si>
    <t>Désherbage</t>
  </si>
  <si>
    <t>Entretien du sentier de découverte</t>
  </si>
  <si>
    <t>Entretien des potagers</t>
  </si>
  <si>
    <t>Entretien du chemin d'accès</t>
  </si>
  <si>
    <t>TOTAL ANNUEL</t>
  </si>
  <si>
    <t>Remise en état des zones enherbées</t>
  </si>
  <si>
    <t>m²</t>
  </si>
  <si>
    <t>Nouvelle plantation</t>
  </si>
  <si>
    <t>Prestation d’un bucheron élagueur</t>
  </si>
  <si>
    <t>horaire</t>
  </si>
  <si>
    <t>Traitement contre la pyrale du buis</t>
  </si>
  <si>
    <t>Traitement contre la chenille processionnaire</t>
  </si>
  <si>
    <t>Traitement contre la maladie du chêne</t>
  </si>
  <si>
    <t>Réparation ponctuelle des panneaux de clôture du parc</t>
  </si>
  <si>
    <t>Location de matériel</t>
  </si>
  <si>
    <t>Location d’une nacelle</t>
  </si>
  <si>
    <t>journée</t>
  </si>
  <si>
    <t>Quantités estimatives de passages nécessaires sur l'année</t>
  </si>
  <si>
    <t>Tontes de prairies tenant compte de la rotation triennale</t>
  </si>
  <si>
    <t>Tontes du chemin coupe feu</t>
  </si>
  <si>
    <r>
      <rPr>
        <b/>
        <u/>
        <sz val="10"/>
        <color rgb="FFFF0000"/>
        <rFont val="Calibri"/>
        <family val="2"/>
      </rPr>
      <t>Le Détail Quantitatif Estimatif (DQE) n'est pas une pièce contractuelle</t>
    </r>
    <r>
      <rPr>
        <sz val="10"/>
        <color indexed="8"/>
        <rFont val="Calibri"/>
        <family val="2"/>
      </rPr>
      <t>. Les quantités sont données à titre indicatif pour la durée ferme du marché (36 mois) et ne doivent pas être modifiées. Le DQE  sert uniquement à l'analyse des offres. Les prix renseignés dans le DQE et dans le Bordereau des Prix Unitaires (BPU) doivent être identiques. A défaut, les prix mentionnés dans le BPU prévalent et le DQE sera modifié en conséquence conformément à la lettre de consultation.</t>
    </r>
  </si>
  <si>
    <t>Contrôle de la végétation à proximité des jeunes plantations et paillage</t>
  </si>
  <si>
    <t>UO1</t>
  </si>
  <si>
    <t>UO1.1</t>
  </si>
  <si>
    <t>UO1.2</t>
  </si>
  <si>
    <t>Coupe des plantes  à la fermeture de la prairie</t>
  </si>
  <si>
    <t>UO2</t>
  </si>
  <si>
    <t>2025-15-DGPA-CNMN
Accord cadre à bons de commande pour des prestations d'entretien du parc du Château d'Espeyran</t>
  </si>
  <si>
    <t>UO3</t>
  </si>
  <si>
    <t>Entretien de la "forêt-jardin"</t>
  </si>
  <si>
    <t>UO3.1</t>
  </si>
  <si>
    <t>UO3.2</t>
  </si>
  <si>
    <t>UO4</t>
  </si>
  <si>
    <t>UO4.1</t>
  </si>
  <si>
    <t>UO4.2</t>
  </si>
  <si>
    <t>UO4.3</t>
  </si>
  <si>
    <t>UO4.4</t>
  </si>
  <si>
    <t>UO5</t>
  </si>
  <si>
    <t>Contrôle des jeunes plantations de collection et arrosage</t>
  </si>
  <si>
    <t>Entretien des prairies pour stopper leur fermeture progressive</t>
  </si>
  <si>
    <t>UO6</t>
  </si>
  <si>
    <t>Mise en place d'un programme d'intervention contre les ravageurs</t>
  </si>
  <si>
    <t>Traitement et surveillance des bosquets et arbres isolés</t>
  </si>
  <si>
    <t>UO1.3</t>
  </si>
  <si>
    <t>Transplantation des arbres et arbustes</t>
  </si>
  <si>
    <t>UO7</t>
  </si>
  <si>
    <t>UO8</t>
  </si>
  <si>
    <t>Élagage des arbres et abattage ponctuel</t>
  </si>
  <si>
    <t>Surveillance de l'état sanitaire de la végétation</t>
  </si>
  <si>
    <t>UO6.1</t>
  </si>
  <si>
    <t>UO7.1</t>
  </si>
  <si>
    <t>UO7.2</t>
  </si>
  <si>
    <t>Travaux d’entretien de la végétation (élagage, hau-banage, étaiement ou abattage)</t>
  </si>
  <si>
    <t>UO8.1</t>
  </si>
  <si>
    <t>UO8.2</t>
  </si>
  <si>
    <t>UO8.3</t>
  </si>
  <si>
    <t>UO9</t>
  </si>
  <si>
    <t>UO9.1</t>
  </si>
  <si>
    <t>L’entetien du chemin d'accès entre la réserve archéologique de l'Argentière et le parc</t>
  </si>
  <si>
    <t>UO2.1</t>
  </si>
  <si>
    <t>UO2.2</t>
  </si>
  <si>
    <t>UO2.3</t>
  </si>
  <si>
    <t>UO9.2</t>
  </si>
  <si>
    <t>Broyage de la parcelle</t>
  </si>
  <si>
    <t>UO6.2</t>
  </si>
  <si>
    <t>UO6.3</t>
  </si>
  <si>
    <t>UO6.4</t>
  </si>
  <si>
    <t>UO10</t>
  </si>
  <si>
    <t>UO10.1</t>
  </si>
  <si>
    <t>UO10.2</t>
  </si>
  <si>
    <t>UO10.3</t>
  </si>
  <si>
    <t>UO10.4</t>
  </si>
  <si>
    <t>UO11</t>
  </si>
  <si>
    <t>Commandes complémentaires</t>
  </si>
  <si>
    <t>UO11.1</t>
  </si>
  <si>
    <t>UO11.2</t>
  </si>
  <si>
    <t>UO11.3</t>
  </si>
  <si>
    <t>Prix total de la prestation sur l'année (€ HT)</t>
  </si>
  <si>
    <t>Taux de TVA</t>
  </si>
  <si>
    <t>Prix total de la prestation sur l'année (€ TTC)</t>
  </si>
  <si>
    <t>UO2.4</t>
  </si>
  <si>
    <t>Fauche tardive</t>
  </si>
  <si>
    <t>Location d’une mini-pelle</t>
  </si>
  <si>
    <t>Location d’une broyeuse</t>
  </si>
  <si>
    <t>Remplacement ponctuel des piquets de la réserve archéologique</t>
  </si>
  <si>
    <t>Remplacement ponctuel des  barbelés de la réserve archéologique</t>
  </si>
  <si>
    <t>UO10.5</t>
  </si>
  <si>
    <t>Surperficie ou quantité</t>
  </si>
  <si>
    <t xml:space="preserve">Suppression des nids de chenilles processionnaire </t>
  </si>
  <si>
    <t>UO6.3.1</t>
  </si>
  <si>
    <t>UO6.3.2</t>
  </si>
  <si>
    <t xml:space="preserve">Pose de pièges colliers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</si>
</sst>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3" formatCode="_-* #,##0.00_-;\-* #,##0.00_-;_-* &quot;-&quot;??_-;_-@_-"/>
    <numFmt numFmtId="164" formatCode="#,##0.00\ &quot;€&quot;"/>
  </numFmts>
  <fonts count="1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indexed="8"/>
      <name val="Helvetica Neue"/>
    </font>
    <font>
      <sz val="12"/>
      <color indexed="8"/>
      <name val="Helvetica Neue"/>
    </font>
    <font>
      <sz val="10"/>
      <name val="Trebuchet MS"/>
      <family val="2"/>
    </font>
    <font>
      <sz val="10"/>
      <color indexed="8"/>
      <name val="Calibri"/>
      <family val="2"/>
    </font>
    <font>
      <b/>
      <sz val="12"/>
      <name val="Trebuchet MS"/>
      <family val="2"/>
    </font>
    <font>
      <b/>
      <u/>
      <sz val="10"/>
      <color rgb="FFFF0000"/>
      <name val="Calibri"/>
      <family val="2"/>
    </font>
    <font>
      <b/>
      <sz val="12"/>
      <color theme="1"/>
      <name val="Liberation Sans"/>
      <family val="2"/>
    </font>
    <font>
      <sz val="12"/>
      <color theme="1"/>
      <name val="Liberation Sans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Liberation Sans"/>
      <family val="2"/>
    </font>
    <font>
      <sz val="12"/>
      <name val="Arial"/>
      <family val="2"/>
    </font>
    <font>
      <b/>
      <sz val="16"/>
      <color indexed="8"/>
      <name val="Calibri"/>
      <family val="2"/>
    </font>
    <font>
      <sz val="8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CCCC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749992370372631"/>
        <bgColor rgb="FFFFF200"/>
      </patternFill>
    </fill>
    <fill>
      <patternFill patternType="solid">
        <fgColor theme="3" tint="0.749992370372631"/>
        <bgColor rgb="FFFFFF00"/>
      </patternFill>
    </fill>
    <fill>
      <patternFill patternType="solid">
        <fgColor theme="2" tint="-9.9978637043366805E-2"/>
        <bgColor rgb="FFCCCCCC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rgb="FF000000"/>
      </bottom>
      <diagonal/>
    </border>
    <border diagonalUp="1"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4">
    <xf numFmtId="0" fontId="0" fillId="0" borderId="0" xfId="0"/>
    <xf numFmtId="0" fontId="0" fillId="0" borderId="0" xfId="0" applyAlignment="1">
      <alignment vertical="top" wrapText="1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164" fontId="9" fillId="4" borderId="6" xfId="1" applyNumberFormat="1" applyFont="1" applyFill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top" wrapText="1"/>
      <protection locked="0"/>
    </xf>
    <xf numFmtId="0" fontId="9" fillId="0" borderId="6" xfId="0" applyFont="1" applyBorder="1" applyAlignment="1" applyProtection="1">
      <alignment horizontal="center" vertical="top" wrapText="1"/>
      <protection locked="0"/>
    </xf>
    <xf numFmtId="0" fontId="9" fillId="0" borderId="7" xfId="0" applyFont="1" applyBorder="1" applyAlignment="1" applyProtection="1">
      <alignment horizontal="center" vertical="top" wrapText="1"/>
      <protection locked="0"/>
    </xf>
    <xf numFmtId="0" fontId="4" fillId="0" borderId="0" xfId="0" applyFont="1" applyAlignment="1"/>
    <xf numFmtId="49" fontId="14" fillId="2" borderId="0" xfId="0" applyNumberFormat="1" applyFont="1" applyFill="1" applyAlignment="1">
      <alignment horizontal="center" vertical="center" wrapText="1"/>
    </xf>
    <xf numFmtId="0" fontId="9" fillId="4" borderId="7" xfId="1" applyNumberFormat="1" applyFont="1" applyFill="1" applyBorder="1" applyAlignment="1" applyProtection="1">
      <alignment horizontal="center" vertical="center" wrapText="1"/>
      <protection locked="0"/>
    </xf>
    <xf numFmtId="0" fontId="9" fillId="4" borderId="9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164" fontId="9" fillId="4" borderId="0" xfId="1" applyNumberFormat="1" applyFont="1" applyFill="1" applyBorder="1" applyAlignment="1" applyProtection="1">
      <alignment horizontal="center" vertical="center" wrapText="1"/>
    </xf>
    <xf numFmtId="164" fontId="9" fillId="4" borderId="24" xfId="1" applyNumberFormat="1" applyFont="1" applyFill="1" applyBorder="1" applyAlignment="1" applyProtection="1">
      <alignment horizontal="center" vertical="center" wrapText="1"/>
    </xf>
    <xf numFmtId="164" fontId="9" fillId="4" borderId="23" xfId="1" applyNumberFormat="1" applyFont="1" applyFill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left" vertical="top" wrapText="1" indent="1"/>
      <protection locked="0"/>
    </xf>
    <xf numFmtId="164" fontId="9" fillId="4" borderId="5" xfId="1" applyNumberFormat="1" applyFont="1" applyFill="1" applyBorder="1" applyAlignment="1" applyProtection="1">
      <alignment horizontal="center" vertical="center" wrapText="1"/>
    </xf>
    <xf numFmtId="0" fontId="9" fillId="0" borderId="25" xfId="0" applyFont="1" applyBorder="1" applyAlignment="1" applyProtection="1">
      <alignment horizontal="center" vertical="top" wrapText="1"/>
      <protection locked="0"/>
    </xf>
    <xf numFmtId="8" fontId="10" fillId="3" borderId="5" xfId="0" applyNumberFormat="1" applyFont="1" applyFill="1" applyBorder="1" applyAlignment="1" applyProtection="1">
      <alignment horizontal="left" vertical="top" wrapText="1" indent="1"/>
      <protection locked="0"/>
    </xf>
    <xf numFmtId="0" fontId="9" fillId="4" borderId="6" xfId="1" applyNumberFormat="1" applyFont="1" applyFill="1" applyBorder="1" applyAlignment="1" applyProtection="1">
      <alignment horizontal="center" vertical="center" wrapText="1"/>
    </xf>
    <xf numFmtId="0" fontId="9" fillId="4" borderId="6" xfId="1" applyNumberFormat="1" applyFont="1" applyFill="1" applyBorder="1" applyAlignment="1" applyProtection="1">
      <alignment horizontal="center" vertical="center" wrapText="1"/>
      <protection locked="0"/>
    </xf>
    <xf numFmtId="164" fontId="9" fillId="4" borderId="6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 applyProtection="1">
      <alignment horizontal="left" vertical="top" wrapText="1" indent="1"/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4" borderId="25" xfId="1" applyNumberFormat="1" applyFont="1" applyFill="1" applyBorder="1" applyAlignment="1" applyProtection="1">
      <alignment horizontal="center" vertical="center" wrapText="1"/>
      <protection locked="0"/>
    </xf>
    <xf numFmtId="0" fontId="9" fillId="4" borderId="11" xfId="1" applyNumberFormat="1" applyFont="1" applyFill="1" applyBorder="1" applyAlignment="1" applyProtection="1">
      <alignment horizontal="center" vertical="center" wrapText="1"/>
    </xf>
    <xf numFmtId="0" fontId="9" fillId="4" borderId="5" xfId="1" applyNumberFormat="1" applyFont="1" applyFill="1" applyBorder="1" applyAlignment="1" applyProtection="1">
      <alignment horizontal="center" vertical="center" wrapText="1"/>
    </xf>
    <xf numFmtId="0" fontId="9" fillId="4" borderId="25" xfId="1" applyNumberFormat="1" applyFont="1" applyFill="1" applyBorder="1" applyAlignment="1" applyProtection="1">
      <alignment horizontal="center" vertical="center" wrapText="1"/>
    </xf>
    <xf numFmtId="0" fontId="9" fillId="4" borderId="13" xfId="1" applyNumberFormat="1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Border="1" applyAlignment="1" applyProtection="1">
      <alignment horizontal="left" vertical="top" wrapText="1" indent="1"/>
      <protection locked="0"/>
    </xf>
    <xf numFmtId="0" fontId="0" fillId="3" borderId="0" xfId="0" applyFill="1" applyBorder="1" applyAlignment="1" applyProtection="1">
      <alignment horizontal="left" wrapText="1" indent="1"/>
      <protection locked="0"/>
    </xf>
    <xf numFmtId="164" fontId="9" fillId="4" borderId="0" xfId="1" applyNumberFormat="1" applyFont="1" applyFill="1" applyBorder="1" applyAlignment="1" applyProtection="1">
      <alignment horizontal="center" vertical="center" wrapText="1"/>
      <protection locked="0"/>
    </xf>
    <xf numFmtId="43" fontId="9" fillId="4" borderId="0" xfId="1" applyFont="1" applyFill="1" applyBorder="1" applyAlignment="1" applyProtection="1">
      <alignment horizontal="center" vertical="center" wrapText="1"/>
      <protection locked="0"/>
    </xf>
    <xf numFmtId="0" fontId="11" fillId="3" borderId="0" xfId="0" applyFont="1" applyFill="1" applyBorder="1" applyAlignment="1" applyProtection="1">
      <alignment horizontal="left" vertical="top" wrapText="1" indent="1"/>
      <protection locked="0"/>
    </xf>
    <xf numFmtId="0" fontId="9" fillId="0" borderId="30" xfId="1" applyNumberFormat="1" applyFont="1" applyFill="1" applyBorder="1" applyAlignment="1" applyProtection="1">
      <alignment horizontal="center" vertical="center" wrapText="1"/>
      <protection locked="0"/>
    </xf>
    <xf numFmtId="0" fontId="10" fillId="3" borderId="25" xfId="0" applyFont="1" applyFill="1" applyBorder="1" applyAlignment="1" applyProtection="1">
      <alignment horizontal="left" vertical="center" wrapText="1" indent="1"/>
      <protection locked="0"/>
    </xf>
    <xf numFmtId="0" fontId="10" fillId="0" borderId="9" xfId="0" applyFont="1" applyBorder="1" applyAlignment="1" applyProtection="1">
      <alignment horizontal="left" vertical="center" wrapText="1" indent="1"/>
      <protection locked="0"/>
    </xf>
    <xf numFmtId="0" fontId="10" fillId="0" borderId="13" xfId="0" applyFont="1" applyBorder="1" applyAlignment="1" applyProtection="1">
      <alignment horizontal="left" vertical="center" wrapText="1" indent="1"/>
      <protection locked="0"/>
    </xf>
    <xf numFmtId="0" fontId="10" fillId="0" borderId="7" xfId="0" applyFont="1" applyBorder="1" applyAlignment="1" applyProtection="1">
      <alignment horizontal="left" vertical="center" wrapText="1" indent="1"/>
      <protection locked="0"/>
    </xf>
    <xf numFmtId="0" fontId="11" fillId="5" borderId="24" xfId="0" applyFont="1" applyFill="1" applyBorder="1" applyAlignment="1" applyProtection="1">
      <alignment horizontal="center" vertical="center" wrapText="1"/>
      <protection locked="0"/>
    </xf>
    <xf numFmtId="49" fontId="8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2" xfId="1" applyNumberFormat="1" applyFont="1" applyFill="1" applyBorder="1" applyAlignment="1" applyProtection="1">
      <alignment vertical="center" wrapText="1"/>
      <protection locked="0"/>
    </xf>
    <xf numFmtId="0" fontId="10" fillId="3" borderId="6" xfId="0" applyFont="1" applyFill="1" applyBorder="1" applyAlignment="1" applyProtection="1">
      <alignment horizontal="left" vertical="top" wrapText="1" inden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49" fontId="9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9" fillId="6" borderId="14" xfId="0" applyNumberFormat="1" applyFont="1" applyFill="1" applyBorder="1" applyAlignment="1" applyProtection="1">
      <alignment horizontal="center" vertical="center" wrapText="1"/>
      <protection locked="0"/>
    </xf>
    <xf numFmtId="49" fontId="9" fillId="5" borderId="14" xfId="0" applyNumberFormat="1" applyFont="1" applyFill="1" applyBorder="1" applyAlignment="1" applyProtection="1">
      <alignment horizontal="center" vertical="center" wrapText="1"/>
      <protection locked="0"/>
    </xf>
    <xf numFmtId="8" fontId="10" fillId="3" borderId="33" xfId="0" applyNumberFormat="1" applyFont="1" applyFill="1" applyBorder="1" applyAlignment="1" applyProtection="1">
      <alignment horizontal="left" vertical="top" wrapText="1" indent="1"/>
      <protection locked="0"/>
    </xf>
    <xf numFmtId="0" fontId="9" fillId="4" borderId="33" xfId="1" applyNumberFormat="1" applyFont="1" applyFill="1" applyBorder="1" applyAlignment="1" applyProtection="1">
      <alignment horizontal="center" vertical="center" wrapText="1"/>
    </xf>
    <xf numFmtId="164" fontId="9" fillId="4" borderId="34" xfId="1" applyNumberFormat="1" applyFont="1" applyFill="1" applyBorder="1" applyAlignment="1" applyProtection="1">
      <alignment horizontal="center" vertical="center" wrapText="1"/>
    </xf>
    <xf numFmtId="49" fontId="8" fillId="6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6" borderId="31" xfId="0" applyNumberFormat="1" applyFont="1" applyFill="1" applyBorder="1" applyAlignment="1" applyProtection="1">
      <alignment horizontal="center" vertical="center" wrapText="1"/>
      <protection locked="0"/>
    </xf>
    <xf numFmtId="8" fontId="10" fillId="3" borderId="6" xfId="0" applyNumberFormat="1" applyFont="1" applyFill="1" applyBorder="1" applyAlignment="1" applyProtection="1">
      <alignment horizontal="left" vertical="top" wrapText="1" indent="1"/>
      <protection locked="0"/>
    </xf>
    <xf numFmtId="49" fontId="8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49" fontId="8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left" vertical="center" wrapText="1" indent="1"/>
      <protection locked="0"/>
    </xf>
    <xf numFmtId="49" fontId="9" fillId="5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5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7" borderId="26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7" xfId="0" applyFont="1" applyFill="1" applyBorder="1" applyAlignment="1" applyProtection="1">
      <alignment horizontal="center" vertical="center" wrapText="1"/>
      <protection locked="0"/>
    </xf>
    <xf numFmtId="0" fontId="13" fillId="3" borderId="7" xfId="0" applyFont="1" applyFill="1" applyBorder="1" applyAlignment="1" applyProtection="1">
      <alignment horizontal="center" vertical="center" wrapText="1"/>
      <protection locked="0"/>
    </xf>
    <xf numFmtId="0" fontId="9" fillId="0" borderId="6" xfId="1" applyNumberFormat="1" applyFont="1" applyFill="1" applyBorder="1" applyAlignment="1" applyProtection="1">
      <alignment horizontal="center" vertical="center" wrapText="1"/>
    </xf>
    <xf numFmtId="49" fontId="9" fillId="6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6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 applyProtection="1">
      <alignment horizontal="left" vertical="top" wrapText="1" indent="1"/>
      <protection locked="0"/>
    </xf>
    <xf numFmtId="0" fontId="10" fillId="0" borderId="13" xfId="0" applyFont="1" applyBorder="1" applyAlignment="1" applyProtection="1">
      <alignment horizontal="left" vertical="top" wrapText="1" indent="1"/>
      <protection locked="0"/>
    </xf>
    <xf numFmtId="164" fontId="9" fillId="4" borderId="25" xfId="1" applyNumberFormat="1" applyFont="1" applyFill="1" applyBorder="1" applyAlignment="1" applyProtection="1">
      <alignment horizontal="center" vertical="center" wrapText="1"/>
    </xf>
    <xf numFmtId="0" fontId="0" fillId="0" borderId="6" xfId="0" applyBorder="1"/>
    <xf numFmtId="0" fontId="9" fillId="3" borderId="6" xfId="0" applyFont="1" applyFill="1" applyBorder="1" applyAlignment="1" applyProtection="1">
      <alignment horizontal="center" vertical="top" wrapText="1"/>
      <protection locked="0"/>
    </xf>
    <xf numFmtId="164" fontId="9" fillId="4" borderId="37" xfId="1" applyNumberFormat="1" applyFont="1" applyFill="1" applyBorder="1" applyAlignment="1" applyProtection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9" fillId="6" borderId="2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left" vertical="top" wrapText="1" indent="1"/>
      <protection locked="0"/>
    </xf>
    <xf numFmtId="0" fontId="9" fillId="3" borderId="6" xfId="0" applyFont="1" applyFill="1" applyBorder="1" applyAlignment="1" applyProtection="1">
      <alignment horizontal="left" vertical="top" wrapText="1" indent="1"/>
      <protection locked="0"/>
    </xf>
    <xf numFmtId="0" fontId="9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0" fontId="9" fillId="4" borderId="40" xfId="1" applyNumberFormat="1" applyFont="1" applyFill="1" applyBorder="1" applyAlignment="1" applyProtection="1">
      <alignment horizontal="center" vertical="center" wrapText="1"/>
      <protection locked="0"/>
    </xf>
    <xf numFmtId="49" fontId="2" fillId="2" borderId="37" xfId="0" applyNumberFormat="1" applyFont="1" applyFill="1" applyBorder="1" applyAlignment="1">
      <alignment horizontal="center" vertical="center" wrapText="1"/>
    </xf>
    <xf numFmtId="49" fontId="8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9" fillId="5" borderId="3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5" xfId="0" applyFont="1" applyFill="1" applyBorder="1" applyAlignment="1" applyProtection="1">
      <alignment horizontal="left" vertical="top" wrapText="1" indent="1"/>
      <protection locked="0"/>
    </xf>
    <xf numFmtId="0" fontId="9" fillId="0" borderId="25" xfId="0" applyFont="1" applyBorder="1" applyAlignment="1" applyProtection="1">
      <alignment horizontal="center" vertical="center" wrapText="1"/>
      <protection locked="0"/>
    </xf>
    <xf numFmtId="164" fontId="9" fillId="4" borderId="25" xfId="1" applyNumberFormat="1" applyFont="1" applyFill="1" applyBorder="1" applyAlignment="1" applyProtection="1">
      <alignment horizontal="center" vertical="center" wrapText="1"/>
      <protection locked="0"/>
    </xf>
    <xf numFmtId="10" fontId="0" fillId="0" borderId="6" xfId="0" applyNumberFormat="1" applyBorder="1"/>
    <xf numFmtId="164" fontId="9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left" vertical="center" wrapText="1" inden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10" fontId="0" fillId="0" borderId="5" xfId="0" applyNumberFormat="1" applyBorder="1"/>
    <xf numFmtId="10" fontId="0" fillId="0" borderId="25" xfId="0" applyNumberFormat="1" applyBorder="1"/>
    <xf numFmtId="0" fontId="9" fillId="0" borderId="33" xfId="0" applyFont="1" applyBorder="1" applyAlignment="1" applyProtection="1">
      <alignment horizontal="center" vertical="center" wrapText="1"/>
      <protection locked="0"/>
    </xf>
    <xf numFmtId="10" fontId="9" fillId="4" borderId="41" xfId="1" applyNumberFormat="1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left" vertical="top" wrapText="1" indent="1"/>
      <protection locked="0"/>
    </xf>
    <xf numFmtId="0" fontId="9" fillId="4" borderId="33" xfId="1" applyNumberFormat="1" applyFont="1" applyFill="1" applyBorder="1" applyAlignment="1" applyProtection="1">
      <alignment horizontal="center" vertical="center" wrapText="1"/>
      <protection locked="0"/>
    </xf>
    <xf numFmtId="0" fontId="13" fillId="3" borderId="25" xfId="0" applyFont="1" applyFill="1" applyBorder="1" applyAlignment="1" applyProtection="1">
      <alignment horizontal="left" vertical="center" wrapText="1" indent="1"/>
      <protection locked="0"/>
    </xf>
    <xf numFmtId="0" fontId="12" fillId="3" borderId="25" xfId="0" applyFont="1" applyFill="1" applyBorder="1" applyAlignment="1" applyProtection="1">
      <alignment horizontal="center" vertical="center" wrapText="1"/>
      <protection locked="0"/>
    </xf>
    <xf numFmtId="164" fontId="8" fillId="8" borderId="29" xfId="1" applyNumberFormat="1" applyFont="1" applyFill="1" applyBorder="1" applyAlignment="1" applyProtection="1">
      <alignment horizontal="center" vertical="center" wrapText="1"/>
      <protection locked="0"/>
    </xf>
    <xf numFmtId="164" fontId="8" fillId="8" borderId="6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left" vertical="center" wrapText="1"/>
      <protection locked="0"/>
    </xf>
    <xf numFmtId="10" fontId="9" fillId="0" borderId="42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42" xfId="1" applyNumberFormat="1" applyFont="1" applyFill="1" applyBorder="1" applyAlignment="1" applyProtection="1">
      <alignment horizontal="center" vertical="center" wrapText="1"/>
      <protection locked="0"/>
    </xf>
    <xf numFmtId="0" fontId="11" fillId="5" borderId="6" xfId="0" applyFont="1" applyFill="1" applyBorder="1" applyAlignment="1" applyProtection="1">
      <alignment vertical="center" wrapText="1"/>
      <protection locked="0"/>
    </xf>
    <xf numFmtId="49" fontId="9" fillId="6" borderId="2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164" fontId="9" fillId="4" borderId="6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6" xfId="1" applyNumberFormat="1" applyFont="1" applyFill="1" applyBorder="1" applyAlignment="1" applyProtection="1">
      <alignment horizontal="center" vertical="center" wrapText="1"/>
    </xf>
    <xf numFmtId="0" fontId="12" fillId="4" borderId="6" xfId="1" applyNumberFormat="1" applyFont="1" applyFill="1" applyBorder="1" applyAlignment="1" applyProtection="1">
      <alignment horizontal="center" vertical="center" wrapText="1"/>
    </xf>
    <xf numFmtId="0" fontId="12" fillId="0" borderId="5" xfId="1" applyNumberFormat="1" applyFont="1" applyFill="1" applyBorder="1" applyAlignment="1" applyProtection="1">
      <alignment horizontal="center" vertical="center" wrapText="1"/>
    </xf>
    <xf numFmtId="0" fontId="9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1" applyNumberFormat="1" applyFont="1" applyFill="1" applyBorder="1" applyAlignment="1" applyProtection="1">
      <alignment horizontal="center" vertical="center" wrapText="1"/>
    </xf>
    <xf numFmtId="0" fontId="9" fillId="0" borderId="13" xfId="1" applyNumberFormat="1" applyFont="1" applyFill="1" applyBorder="1" applyAlignment="1" applyProtection="1">
      <alignment vertical="center" wrapText="1"/>
      <protection locked="0"/>
    </xf>
    <xf numFmtId="0" fontId="9" fillId="0" borderId="9" xfId="1" applyNumberFormat="1" applyFont="1" applyFill="1" applyBorder="1" applyAlignment="1" applyProtection="1">
      <alignment vertical="center" wrapText="1"/>
      <protection locked="0"/>
    </xf>
    <xf numFmtId="0" fontId="9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25" xfId="1" applyNumberFormat="1" applyFont="1" applyFill="1" applyBorder="1" applyAlignment="1" applyProtection="1">
      <alignment horizontal="center" vertical="center" wrapText="1"/>
    </xf>
    <xf numFmtId="0" fontId="12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5" xfId="1" applyNumberFormat="1" applyFont="1" applyFill="1" applyBorder="1" applyAlignment="1" applyProtection="1">
      <alignment horizontal="center" vertical="center" wrapText="1"/>
      <protection locked="0"/>
    </xf>
    <xf numFmtId="49" fontId="9" fillId="6" borderId="43" xfId="0" applyNumberFormat="1" applyFont="1" applyFill="1" applyBorder="1" applyAlignment="1" applyProtection="1">
      <alignment horizontal="center" vertical="center" wrapText="1"/>
      <protection locked="0"/>
    </xf>
    <xf numFmtId="49" fontId="9" fillId="6" borderId="44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6" xfId="0" applyFont="1" applyFill="1" applyBorder="1" applyAlignment="1" applyProtection="1">
      <alignment horizontal="center" vertical="center" wrapText="1"/>
      <protection locked="0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18" xfId="0" applyNumberFormat="1" applyFont="1" applyFill="1" applyBorder="1" applyAlignment="1">
      <alignment horizontal="center" vertical="center" wrapText="1"/>
    </xf>
    <xf numFmtId="49" fontId="5" fillId="2" borderId="19" xfId="0" applyNumberFormat="1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49" fontId="5" fillId="2" borderId="21" xfId="0" applyNumberFormat="1" applyFont="1" applyFill="1" applyBorder="1" applyAlignment="1">
      <alignment horizontal="center" vertical="center" wrapText="1"/>
    </xf>
    <xf numFmtId="49" fontId="5" fillId="2" borderId="22" xfId="0" applyNumberFormat="1" applyFont="1" applyFill="1" applyBorder="1" applyAlignment="1">
      <alignment horizontal="center" vertical="center" wrapText="1"/>
    </xf>
    <xf numFmtId="49" fontId="8" fillId="6" borderId="27" xfId="0" applyNumberFormat="1" applyFont="1" applyFill="1" applyBorder="1" applyAlignment="1" applyProtection="1">
      <alignment horizontal="center" vertical="center" wrapText="1"/>
      <protection locked="0"/>
    </xf>
    <xf numFmtId="49" fontId="8" fillId="6" borderId="35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6" xfId="0" applyNumberFormat="1" applyFont="1" applyFill="1" applyBorder="1" applyAlignment="1">
      <alignment horizontal="center" vertical="center" wrapText="1"/>
    </xf>
    <xf numFmtId="0" fontId="11" fillId="5" borderId="6" xfId="0" applyFont="1" applyFill="1" applyBorder="1" applyAlignment="1" applyProtection="1">
      <alignment horizontal="left" vertical="center" wrapText="1"/>
      <protection locked="0"/>
    </xf>
    <xf numFmtId="164" fontId="9" fillId="4" borderId="6" xfId="1" applyNumberFormat="1" applyFont="1" applyFill="1" applyBorder="1" applyAlignment="1" applyProtection="1">
      <alignment horizontal="center" vertical="center" wrapText="1"/>
      <protection locked="0"/>
    </xf>
    <xf numFmtId="164" fontId="9" fillId="4" borderId="5" xfId="1" applyNumberFormat="1" applyFont="1" applyFill="1" applyBorder="1" applyAlignment="1" applyProtection="1">
      <alignment horizontal="center" vertical="center" wrapText="1"/>
      <protection locked="0"/>
    </xf>
    <xf numFmtId="164" fontId="8" fillId="8" borderId="6" xfId="1" applyNumberFormat="1" applyFont="1" applyFill="1" applyBorder="1" applyAlignment="1" applyProtection="1">
      <alignment horizontal="center" vertical="center" wrapText="1"/>
      <protection locked="0"/>
    </xf>
    <xf numFmtId="49" fontId="14" fillId="2" borderId="0" xfId="0" applyNumberFormat="1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1" fillId="5" borderId="38" xfId="0" applyFont="1" applyFill="1" applyBorder="1" applyAlignment="1" applyProtection="1">
      <alignment horizontal="center" vertical="center" wrapText="1"/>
      <protection locked="0"/>
    </xf>
    <xf numFmtId="0" fontId="11" fillId="5" borderId="36" xfId="0" applyFont="1" applyFill="1" applyBorder="1" applyAlignment="1" applyProtection="1">
      <alignment horizontal="center" vertical="center" wrapText="1"/>
      <protection locked="0"/>
    </xf>
    <xf numFmtId="0" fontId="11" fillId="5" borderId="39" xfId="0" applyFont="1" applyFill="1" applyBorder="1" applyAlignment="1" applyProtection="1">
      <alignment horizontal="center" vertical="center" wrapText="1"/>
      <protection locked="0"/>
    </xf>
    <xf numFmtId="0" fontId="11" fillId="3" borderId="0" xfId="0" applyFont="1" applyFill="1" applyBorder="1" applyAlignment="1" applyProtection="1">
      <alignment horizontal="left" vertical="top" wrapText="1" indent="1"/>
      <protection locked="0"/>
    </xf>
    <xf numFmtId="0" fontId="0" fillId="3" borderId="0" xfId="0" applyFill="1" applyBorder="1" applyAlignment="1" applyProtection="1">
      <alignment horizontal="left" vertical="top" wrapText="1" indent="1"/>
      <protection locked="0"/>
    </xf>
    <xf numFmtId="0" fontId="0" fillId="3" borderId="0" xfId="0" applyFill="1" applyBorder="1" applyAlignment="1" applyProtection="1">
      <alignment horizontal="left" wrapText="1" indent="1"/>
      <protection locked="0"/>
    </xf>
    <xf numFmtId="0" fontId="8" fillId="5" borderId="6" xfId="0" applyFont="1" applyFill="1" applyBorder="1" applyAlignment="1" applyProtection="1">
      <alignment horizontal="left" vertical="center" wrapText="1"/>
      <protection locked="0"/>
    </xf>
    <xf numFmtId="0" fontId="8" fillId="6" borderId="6" xfId="0" applyFont="1" applyFill="1" applyBorder="1" applyAlignment="1" applyProtection="1">
      <alignment horizontal="left" vertical="center" wrapText="1"/>
      <protection locked="0"/>
    </xf>
    <xf numFmtId="0" fontId="11" fillId="5" borderId="25" xfId="0" applyFont="1" applyFill="1" applyBorder="1" applyAlignment="1" applyProtection="1">
      <alignment horizontal="left" vertical="center" wrapText="1"/>
      <protection locked="0"/>
    </xf>
    <xf numFmtId="0" fontId="11" fillId="5" borderId="6" xfId="0" applyFont="1" applyFill="1" applyBorder="1" applyAlignment="1" applyProtection="1">
      <alignment horizontal="left" vertical="center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404812</xdr:colOff>
      <xdr:row>11</xdr:row>
      <xdr:rowOff>0</xdr:rowOff>
    </xdr:from>
    <xdr:to>
      <xdr:col>6</xdr:col>
      <xdr:colOff>1019479</xdr:colOff>
      <xdr:row>12</xdr:row>
      <xdr:rowOff>142875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EFE47E00-7140-439D-9263-FFF6A61D94FD}"/>
            </a:ext>
          </a:extLst>
        </xdr:cNvPr>
        <xdr:cNvSpPr/>
      </xdr:nvSpPr>
      <xdr:spPr>
        <a:xfrm>
          <a:off x="5548312" y="3464719"/>
          <a:ext cx="4019855" cy="547687"/>
        </a:xfrm>
        <a:prstGeom prst="wedgeRectCallout">
          <a:avLst>
            <a:gd name="adj1" fmla="val -12707"/>
            <a:gd name="adj2" fmla="val 129663"/>
          </a:avLst>
        </a:prstGeom>
        <a:solidFill>
          <a:srgbClr val="00FFCC"/>
        </a:solidFill>
        <a:ln w="25400" cap="flat">
          <a:solidFill>
            <a:schemeClr val="accent1"/>
          </a:solidFill>
          <a:prstDash val="solid"/>
          <a:round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50800" tIns="50800" rIns="50800" bIns="50800" numCol="1" spcCol="38100" rtlCol="0" anchor="t">
          <a:noAutofit/>
        </a:bodyPr>
        <a:lstStyle/>
        <a:p>
          <a:pPr marL="0" marR="0" indent="0" algn="l" defTabSz="9144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0" lang="fr-FR" sz="1100" b="1" i="0" u="none" strike="noStrike" cap="none" spc="0" normalizeH="0" baseline="0">
              <a:ln>
                <a:noFill/>
              </a:ln>
              <a:solidFill>
                <a:schemeClr val="tx1"/>
              </a:solidFill>
              <a:effectLst/>
              <a:uFillTx/>
              <a:latin typeface="+mn-lt"/>
              <a:ea typeface="+mn-ea"/>
              <a:cs typeface="+mn-cs"/>
              <a:sym typeface="Helvetica Neue"/>
            </a:rPr>
            <a:t>Ne renseigner que cette colonne en veillant à reprendre les montants du bordereau des prix unitaires (colonne D du BPU)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"/>
  <sheetViews>
    <sheetView tabSelected="1" topLeftCell="A33" zoomScale="81" zoomScaleNormal="90" workbookViewId="0">
      <selection activeCell="B40" sqref="B40"/>
    </sheetView>
  </sheetViews>
  <sheetFormatPr baseColWidth="10" defaultRowHeight="15"/>
  <cols>
    <col min="1" max="1" width="18.140625" customWidth="1"/>
    <col min="2" max="2" width="35.7109375" customWidth="1"/>
    <col min="3" max="3" width="13.5703125" customWidth="1"/>
    <col min="4" max="4" width="18.85546875" customWidth="1"/>
    <col min="5" max="5" width="25.28515625" customWidth="1"/>
    <col min="6" max="6" width="28.5703125" customWidth="1"/>
    <col min="7" max="7" width="18" customWidth="1"/>
    <col min="8" max="8" width="19.28515625" customWidth="1"/>
    <col min="9" max="9" width="16" customWidth="1"/>
  </cols>
  <sheetData>
    <row r="1" spans="1:9" ht="15.75" customHeight="1">
      <c r="A1" s="1"/>
      <c r="B1" s="140" t="s">
        <v>46</v>
      </c>
      <c r="C1" s="140"/>
      <c r="D1" s="140"/>
      <c r="E1" s="140"/>
      <c r="F1" s="13"/>
    </row>
    <row r="2" spans="1:9" ht="15" customHeight="1">
      <c r="A2" s="1"/>
      <c r="B2" s="140"/>
      <c r="C2" s="140"/>
      <c r="D2" s="140"/>
      <c r="E2" s="140"/>
      <c r="F2" s="13"/>
    </row>
    <row r="3" spans="1:9" ht="42" customHeight="1">
      <c r="A3" s="1"/>
      <c r="B3" s="140"/>
      <c r="C3" s="140"/>
      <c r="D3" s="140"/>
      <c r="E3" s="140"/>
      <c r="F3" s="13"/>
    </row>
    <row r="4" spans="1:9" ht="15.75" customHeight="1">
      <c r="A4" s="1"/>
      <c r="B4" s="12"/>
      <c r="C4" s="12"/>
      <c r="D4" s="12"/>
      <c r="E4" s="12"/>
      <c r="F4" s="12"/>
    </row>
    <row r="5" spans="1:9" ht="15.75" customHeight="1">
      <c r="A5" s="1"/>
      <c r="B5" s="12"/>
      <c r="C5" s="12"/>
      <c r="D5" s="12"/>
      <c r="E5" s="12"/>
      <c r="F5" s="12"/>
    </row>
    <row r="6" spans="1:9" ht="15.75" customHeight="1" thickBot="1">
      <c r="A6" s="1"/>
      <c r="B6" s="12"/>
      <c r="C6" s="12"/>
      <c r="D6" s="12"/>
      <c r="E6" s="12"/>
      <c r="F6" s="12"/>
    </row>
    <row r="7" spans="1:9" ht="18.75" thickBot="1">
      <c r="A7" s="1"/>
      <c r="B7" s="4" t="s">
        <v>0</v>
      </c>
      <c r="C7" s="141"/>
      <c r="D7" s="142"/>
      <c r="E7" s="143"/>
    </row>
    <row r="8" spans="1:9" ht="17.25" customHeight="1" thickBot="1">
      <c r="A8" s="1"/>
      <c r="B8" s="2"/>
      <c r="C8" s="3"/>
      <c r="D8" s="3"/>
    </row>
    <row r="9" spans="1:9" ht="45" customHeight="1">
      <c r="A9" s="1"/>
      <c r="B9" s="127" t="s">
        <v>39</v>
      </c>
      <c r="C9" s="128"/>
      <c r="D9" s="128"/>
      <c r="E9" s="128"/>
      <c r="F9" s="128"/>
      <c r="G9" s="129"/>
    </row>
    <row r="10" spans="1:9" ht="57" customHeight="1" thickBot="1">
      <c r="A10" s="1"/>
      <c r="B10" s="130"/>
      <c r="C10" s="131"/>
      <c r="D10" s="131"/>
      <c r="E10" s="131"/>
      <c r="F10" s="131"/>
      <c r="G10" s="132"/>
    </row>
    <row r="11" spans="1:9" ht="10.5" customHeight="1">
      <c r="A11" s="1"/>
      <c r="B11" s="1"/>
      <c r="C11" s="1"/>
      <c r="D11" s="1"/>
      <c r="E11" s="1"/>
      <c r="F11" s="1"/>
      <c r="G11" s="1"/>
      <c r="H11" s="1"/>
    </row>
    <row r="12" spans="1:9" ht="31.5" customHeight="1">
      <c r="A12" s="1"/>
      <c r="B12" s="1"/>
      <c r="C12" s="1"/>
      <c r="D12" s="1"/>
      <c r="E12" s="1"/>
      <c r="F12" s="1"/>
      <c r="G12" s="1"/>
      <c r="H12" s="1"/>
    </row>
    <row r="13" spans="1:9" ht="18.75" customHeight="1">
      <c r="A13" s="1"/>
      <c r="B13" s="1"/>
      <c r="C13" s="1"/>
      <c r="D13" s="1"/>
      <c r="E13" s="1"/>
      <c r="F13" s="1"/>
      <c r="G13" s="1"/>
      <c r="H13" s="1"/>
    </row>
    <row r="14" spans="1:9">
      <c r="A14" s="1"/>
      <c r="B14" s="1"/>
      <c r="C14" s="1"/>
      <c r="D14" s="1"/>
      <c r="E14" s="1"/>
      <c r="F14" s="1"/>
      <c r="G14" s="1"/>
      <c r="H14" s="1"/>
    </row>
    <row r="15" spans="1:9" ht="57.75" customHeight="1">
      <c r="A15" s="85" t="s">
        <v>1</v>
      </c>
      <c r="B15" s="5" t="s">
        <v>2</v>
      </c>
      <c r="C15" s="5" t="s">
        <v>3</v>
      </c>
      <c r="D15" s="5" t="s">
        <v>106</v>
      </c>
      <c r="E15" s="5" t="s">
        <v>36</v>
      </c>
      <c r="F15" s="5" t="s">
        <v>4</v>
      </c>
      <c r="G15" s="5" t="s">
        <v>96</v>
      </c>
      <c r="H15" s="5" t="s">
        <v>97</v>
      </c>
      <c r="I15" s="5" t="s">
        <v>98</v>
      </c>
    </row>
    <row r="16" spans="1:9" ht="30" customHeight="1">
      <c r="A16" s="86" t="s">
        <v>41</v>
      </c>
      <c r="B16" s="150" t="s">
        <v>58</v>
      </c>
      <c r="C16" s="150"/>
      <c r="D16" s="150"/>
      <c r="E16" s="150"/>
      <c r="F16" s="150"/>
      <c r="G16" s="150"/>
      <c r="H16" s="150"/>
      <c r="I16" s="150"/>
    </row>
    <row r="17" spans="1:9" ht="30">
      <c r="A17" s="87" t="s">
        <v>42</v>
      </c>
      <c r="B17" s="47" t="s">
        <v>44</v>
      </c>
      <c r="C17" s="10" t="s">
        <v>5</v>
      </c>
      <c r="D17" s="108"/>
      <c r="E17" s="24">
        <v>1</v>
      </c>
      <c r="F17" s="8"/>
      <c r="G17" s="26">
        <f>F17*E17</f>
        <v>0</v>
      </c>
      <c r="H17" s="91"/>
      <c r="I17" s="26">
        <f>G17+(G17*H17)</f>
        <v>0</v>
      </c>
    </row>
    <row r="18" spans="1:9" ht="30">
      <c r="A18" s="52" t="s">
        <v>43</v>
      </c>
      <c r="B18" s="47" t="s">
        <v>61</v>
      </c>
      <c r="C18" s="48" t="s">
        <v>6</v>
      </c>
      <c r="D18" s="25">
        <v>4</v>
      </c>
      <c r="E18" s="113">
        <v>4</v>
      </c>
      <c r="F18" s="8"/>
      <c r="G18" s="26">
        <f>(E18*D18)*F18</f>
        <v>0</v>
      </c>
      <c r="H18" s="91"/>
      <c r="I18" s="26">
        <f t="shared" ref="I18:I19" si="0">G18+(G18*H18)</f>
        <v>0</v>
      </c>
    </row>
    <row r="19" spans="1:9" ht="33" customHeight="1">
      <c r="A19" s="52" t="s">
        <v>62</v>
      </c>
      <c r="B19" s="47" t="s">
        <v>63</v>
      </c>
      <c r="C19" s="107" t="s">
        <v>11</v>
      </c>
      <c r="D19" s="120">
        <v>10</v>
      </c>
      <c r="E19" s="113">
        <v>2</v>
      </c>
      <c r="F19" s="8"/>
      <c r="G19" s="26">
        <f>(E19*D19)*F19</f>
        <v>0</v>
      </c>
      <c r="H19" s="91"/>
      <c r="I19" s="26">
        <f t="shared" si="0"/>
        <v>0</v>
      </c>
    </row>
    <row r="20" spans="1:9" ht="30" customHeight="1">
      <c r="A20" s="56" t="s">
        <v>45</v>
      </c>
      <c r="B20" s="151" t="s">
        <v>7</v>
      </c>
      <c r="C20" s="151"/>
      <c r="D20" s="151"/>
      <c r="E20" s="151"/>
      <c r="F20" s="151"/>
      <c r="G20" s="151"/>
      <c r="H20" s="151"/>
      <c r="I20" s="151"/>
    </row>
    <row r="21" spans="1:9" ht="33" customHeight="1">
      <c r="A21" s="52" t="s">
        <v>78</v>
      </c>
      <c r="B21" s="88" t="s">
        <v>37</v>
      </c>
      <c r="C21" s="89" t="s">
        <v>6</v>
      </c>
      <c r="D21" s="29">
        <v>4.7</v>
      </c>
      <c r="E21" s="32">
        <v>1</v>
      </c>
      <c r="F21" s="74"/>
      <c r="G21" s="90">
        <f>(E21*D21)*F21</f>
        <v>0</v>
      </c>
      <c r="H21" s="91"/>
      <c r="I21" s="26">
        <f>G21+(G21*H21)</f>
        <v>0</v>
      </c>
    </row>
    <row r="22" spans="1:9" ht="33" customHeight="1">
      <c r="A22" s="63" t="s">
        <v>79</v>
      </c>
      <c r="B22" s="62" t="s">
        <v>38</v>
      </c>
      <c r="C22" s="48" t="s">
        <v>6</v>
      </c>
      <c r="D22" s="25">
        <v>1.5</v>
      </c>
      <c r="E22" s="24">
        <v>3</v>
      </c>
      <c r="F22" s="8"/>
      <c r="G22" s="26">
        <f>(E22*D22)*F22</f>
        <v>0</v>
      </c>
      <c r="H22" s="91"/>
      <c r="I22" s="26">
        <f t="shared" ref="I22:I24" si="1">G22+(G22*H22)</f>
        <v>0</v>
      </c>
    </row>
    <row r="23" spans="1:9" ht="33" customHeight="1">
      <c r="A23" s="64" t="s">
        <v>80</v>
      </c>
      <c r="B23" s="80" t="s">
        <v>24</v>
      </c>
      <c r="C23" s="107" t="s">
        <v>25</v>
      </c>
      <c r="D23" s="120">
        <v>100</v>
      </c>
      <c r="E23" s="68">
        <v>1</v>
      </c>
      <c r="F23" s="8"/>
      <c r="G23" s="26">
        <f>(E23*D23)*F23</f>
        <v>0</v>
      </c>
      <c r="H23" s="91"/>
      <c r="I23" s="26">
        <f t="shared" si="1"/>
        <v>0</v>
      </c>
    </row>
    <row r="24" spans="1:9" ht="33" customHeight="1">
      <c r="A24" s="64" t="s">
        <v>99</v>
      </c>
      <c r="B24" s="105" t="s">
        <v>100</v>
      </c>
      <c r="C24" s="107" t="s">
        <v>5</v>
      </c>
      <c r="D24" s="108"/>
      <c r="E24" s="68">
        <v>1</v>
      </c>
      <c r="F24" s="8"/>
      <c r="G24" s="26">
        <f>(E24*D24)*F24</f>
        <v>0</v>
      </c>
      <c r="H24" s="91"/>
      <c r="I24" s="26">
        <f t="shared" si="1"/>
        <v>0</v>
      </c>
    </row>
    <row r="25" spans="1:9" ht="30" customHeight="1">
      <c r="A25" s="61" t="s">
        <v>47</v>
      </c>
      <c r="B25" s="152" t="s">
        <v>8</v>
      </c>
      <c r="C25" s="152"/>
      <c r="D25" s="152"/>
      <c r="E25" s="152"/>
      <c r="F25" s="152"/>
      <c r="G25" s="152"/>
      <c r="H25" s="152"/>
      <c r="I25" s="152"/>
    </row>
    <row r="26" spans="1:9" ht="24" customHeight="1">
      <c r="A26" s="49" t="s">
        <v>49</v>
      </c>
      <c r="B26" s="27" t="s">
        <v>48</v>
      </c>
      <c r="C26" s="28" t="s">
        <v>6</v>
      </c>
      <c r="D26" s="29">
        <v>0.2</v>
      </c>
      <c r="E26" s="30">
        <v>4</v>
      </c>
      <c r="F26" s="17"/>
      <c r="G26" s="90">
        <f>(E26*D26)*F26</f>
        <v>0</v>
      </c>
      <c r="H26" s="96"/>
      <c r="I26" s="26">
        <f>G26+G26*H26</f>
        <v>0</v>
      </c>
    </row>
    <row r="27" spans="1:9" ht="30">
      <c r="A27" s="49" t="s">
        <v>50</v>
      </c>
      <c r="B27" s="93" t="s">
        <v>9</v>
      </c>
      <c r="C27" s="94" t="s">
        <v>10</v>
      </c>
      <c r="D27" s="82">
        <v>1000</v>
      </c>
      <c r="E27" s="31">
        <v>3</v>
      </c>
      <c r="F27" s="77"/>
      <c r="G27" s="92">
        <f>(E27*D27)*F27</f>
        <v>0</v>
      </c>
      <c r="H27" s="95"/>
      <c r="I27" s="26">
        <f>G27+G27*H27</f>
        <v>0</v>
      </c>
    </row>
    <row r="28" spans="1:9" ht="31.5" customHeight="1">
      <c r="A28" s="45" t="s">
        <v>51</v>
      </c>
      <c r="B28" s="136" t="s">
        <v>57</v>
      </c>
      <c r="C28" s="136"/>
      <c r="D28" s="136"/>
      <c r="E28" s="136"/>
      <c r="F28" s="136"/>
      <c r="G28" s="136"/>
      <c r="H28" s="136"/>
      <c r="I28" s="136"/>
    </row>
    <row r="29" spans="1:9" ht="49.5" customHeight="1">
      <c r="A29" s="50" t="s">
        <v>52</v>
      </c>
      <c r="B29" s="73" t="s">
        <v>40</v>
      </c>
      <c r="C29" s="7" t="s">
        <v>11</v>
      </c>
      <c r="D29" s="118">
        <v>100</v>
      </c>
      <c r="E29" s="32">
        <v>4</v>
      </c>
      <c r="F29" s="74"/>
      <c r="G29" s="90">
        <f>(E29*F29)</f>
        <v>0</v>
      </c>
      <c r="H29" s="96"/>
      <c r="I29" s="26">
        <f>G29+G29*H29</f>
        <v>0</v>
      </c>
    </row>
    <row r="30" spans="1:9" ht="32.25" customHeight="1">
      <c r="A30" s="50" t="s">
        <v>53</v>
      </c>
      <c r="B30" s="41" t="s">
        <v>12</v>
      </c>
      <c r="C30" s="6" t="s">
        <v>11</v>
      </c>
      <c r="D30" s="119">
        <v>100</v>
      </c>
      <c r="E30" s="114">
        <v>4</v>
      </c>
      <c r="F30" s="8"/>
      <c r="G30" s="26">
        <f>(E30*F30)</f>
        <v>0</v>
      </c>
      <c r="H30" s="91"/>
      <c r="I30" s="26">
        <f t="shared" ref="I30:I32" si="2">G30+G30*H30</f>
        <v>0</v>
      </c>
    </row>
    <row r="31" spans="1:9" ht="30">
      <c r="A31" s="50" t="s">
        <v>54</v>
      </c>
      <c r="B31" s="41" t="s">
        <v>13</v>
      </c>
      <c r="C31" s="16" t="s">
        <v>5</v>
      </c>
      <c r="D31" s="46"/>
      <c r="E31" s="24">
        <v>1</v>
      </c>
      <c r="F31" s="8"/>
      <c r="G31" s="26">
        <f>(E31*F31)</f>
        <v>0</v>
      </c>
      <c r="H31" s="91"/>
      <c r="I31" s="26">
        <f t="shared" si="2"/>
        <v>0</v>
      </c>
    </row>
    <row r="32" spans="1:9" ht="45">
      <c r="A32" s="51" t="s">
        <v>55</v>
      </c>
      <c r="B32" s="20" t="s">
        <v>14</v>
      </c>
      <c r="C32" s="60" t="s">
        <v>5</v>
      </c>
      <c r="D32" s="39"/>
      <c r="E32" s="31">
        <v>1</v>
      </c>
      <c r="F32" s="21"/>
      <c r="G32" s="26">
        <f>(E32*F32)</f>
        <v>0</v>
      </c>
      <c r="H32" s="91"/>
      <c r="I32" s="26">
        <f t="shared" si="2"/>
        <v>0</v>
      </c>
    </row>
    <row r="33" spans="1:9" ht="31.5" customHeight="1">
      <c r="A33" s="133" t="s">
        <v>56</v>
      </c>
      <c r="B33" s="136" t="s">
        <v>15</v>
      </c>
      <c r="C33" s="136"/>
      <c r="D33" s="136"/>
      <c r="E33" s="136"/>
      <c r="F33" s="136"/>
      <c r="G33" s="136"/>
      <c r="H33" s="136"/>
      <c r="I33" s="136"/>
    </row>
    <row r="34" spans="1:9" ht="30">
      <c r="A34" s="134"/>
      <c r="B34" s="40" t="s">
        <v>16</v>
      </c>
      <c r="C34" s="22" t="s">
        <v>5</v>
      </c>
      <c r="D34" s="106"/>
      <c r="E34" s="32">
        <v>1</v>
      </c>
      <c r="F34" s="19"/>
      <c r="G34" s="90">
        <f>(E34*D34)*F34</f>
        <v>0</v>
      </c>
      <c r="H34" s="96"/>
      <c r="I34" s="26">
        <f>G34+G34*H34</f>
        <v>0</v>
      </c>
    </row>
    <row r="35" spans="1:9" ht="27.75" customHeight="1">
      <c r="A35" s="59" t="s">
        <v>59</v>
      </c>
      <c r="B35" s="136" t="s">
        <v>17</v>
      </c>
      <c r="C35" s="136"/>
      <c r="D35" s="136"/>
      <c r="E35" s="136"/>
      <c r="F35" s="136"/>
      <c r="G35" s="136"/>
      <c r="H35" s="136"/>
      <c r="I35" s="136"/>
    </row>
    <row r="36" spans="1:9" ht="45">
      <c r="A36" s="71" t="s">
        <v>68</v>
      </c>
      <c r="B36" s="53" t="s">
        <v>60</v>
      </c>
      <c r="C36" s="97" t="s">
        <v>5</v>
      </c>
      <c r="D36" s="98"/>
      <c r="E36" s="54">
        <v>1</v>
      </c>
      <c r="F36" s="55"/>
      <c r="G36" s="90">
        <f>E36*F36</f>
        <v>0</v>
      </c>
      <c r="H36" s="96"/>
      <c r="I36" s="26">
        <f>G36+G36*H36</f>
        <v>0</v>
      </c>
    </row>
    <row r="37" spans="1:9" ht="31.5" customHeight="1">
      <c r="A37" s="71" t="s">
        <v>83</v>
      </c>
      <c r="B37" s="72" t="s">
        <v>29</v>
      </c>
      <c r="C37" s="11" t="s">
        <v>6</v>
      </c>
      <c r="D37" s="29">
        <v>1</v>
      </c>
      <c r="E37" s="115">
        <v>1</v>
      </c>
      <c r="F37" s="18"/>
      <c r="G37" s="26">
        <f t="shared" ref="G37:G41" si="3">E37*F37</f>
        <v>0</v>
      </c>
      <c r="H37" s="91"/>
      <c r="I37" s="26">
        <f t="shared" ref="I37:I41" si="4">G37+G37*H37</f>
        <v>0</v>
      </c>
    </row>
    <row r="38" spans="1:9" ht="30">
      <c r="A38" s="124" t="s">
        <v>84</v>
      </c>
      <c r="B38" s="72" t="s">
        <v>30</v>
      </c>
      <c r="C38" s="11" t="s">
        <v>6</v>
      </c>
      <c r="D38" s="29">
        <v>1</v>
      </c>
      <c r="E38" s="115">
        <v>1</v>
      </c>
      <c r="F38" s="18"/>
      <c r="G38" s="26">
        <f t="shared" si="3"/>
        <v>0</v>
      </c>
      <c r="H38" s="91"/>
      <c r="I38" s="26">
        <f t="shared" si="4"/>
        <v>0</v>
      </c>
    </row>
    <row r="39" spans="1:9" ht="30">
      <c r="A39" s="70" t="s">
        <v>108</v>
      </c>
      <c r="B39" s="72" t="s">
        <v>107</v>
      </c>
      <c r="C39" s="9" t="s">
        <v>5</v>
      </c>
      <c r="D39" s="98"/>
      <c r="E39" s="115">
        <v>1</v>
      </c>
      <c r="F39" s="77"/>
      <c r="G39" s="112">
        <f t="shared" si="3"/>
        <v>0</v>
      </c>
      <c r="H39" s="95"/>
      <c r="I39" s="112">
        <f t="shared" si="4"/>
        <v>0</v>
      </c>
    </row>
    <row r="40" spans="1:9" ht="18.75" customHeight="1">
      <c r="A40" s="70" t="s">
        <v>109</v>
      </c>
      <c r="B40" s="72" t="s">
        <v>110</v>
      </c>
      <c r="C40" s="9" t="s">
        <v>11</v>
      </c>
      <c r="D40" s="98"/>
      <c r="E40" s="115">
        <v>1</v>
      </c>
      <c r="F40" s="77"/>
      <c r="G40" s="112">
        <f t="shared" si="3"/>
        <v>0</v>
      </c>
      <c r="H40" s="95"/>
      <c r="I40" s="112">
        <f t="shared" si="4"/>
        <v>0</v>
      </c>
    </row>
    <row r="41" spans="1:9" ht="30">
      <c r="A41" s="125" t="s">
        <v>85</v>
      </c>
      <c r="B41" s="99" t="s">
        <v>31</v>
      </c>
      <c r="C41" s="9" t="s">
        <v>6</v>
      </c>
      <c r="D41" s="100">
        <v>1</v>
      </c>
      <c r="E41" s="115">
        <v>1</v>
      </c>
      <c r="F41" s="77"/>
      <c r="G41" s="92">
        <f t="shared" si="3"/>
        <v>0</v>
      </c>
      <c r="H41" s="95"/>
      <c r="I41" s="92">
        <f t="shared" si="4"/>
        <v>0</v>
      </c>
    </row>
    <row r="42" spans="1:9" ht="24.75" customHeight="1">
      <c r="A42" s="59" t="s">
        <v>64</v>
      </c>
      <c r="B42" s="136" t="s">
        <v>66</v>
      </c>
      <c r="C42" s="136"/>
      <c r="D42" s="136"/>
      <c r="E42" s="136"/>
      <c r="F42" s="136"/>
      <c r="G42" s="136"/>
      <c r="H42" s="136"/>
      <c r="I42" s="136"/>
    </row>
    <row r="43" spans="1:9" ht="32.25" customHeight="1">
      <c r="A43" s="57" t="s">
        <v>69</v>
      </c>
      <c r="B43" s="58" t="s">
        <v>67</v>
      </c>
      <c r="C43" s="60" t="s">
        <v>5</v>
      </c>
      <c r="D43" s="106"/>
      <c r="E43" s="24">
        <v>1</v>
      </c>
      <c r="F43" s="8"/>
      <c r="G43" s="26">
        <f>E43*F43</f>
        <v>0</v>
      </c>
      <c r="H43" s="91"/>
      <c r="I43" s="92">
        <f>G43+(G43*H43)</f>
        <v>0</v>
      </c>
    </row>
    <row r="44" spans="1:9" ht="63" customHeight="1">
      <c r="A44" s="57" t="s">
        <v>70</v>
      </c>
      <c r="B44" s="23" t="s">
        <v>71</v>
      </c>
      <c r="C44" s="60" t="s">
        <v>11</v>
      </c>
      <c r="D44" s="116">
        <v>10</v>
      </c>
      <c r="E44" s="117">
        <v>5</v>
      </c>
      <c r="F44" s="21"/>
      <c r="G44" s="92">
        <f>F44*(E44*D44)</f>
        <v>0</v>
      </c>
      <c r="H44" s="95"/>
      <c r="I44" s="92">
        <f>G44+(G44*H44)</f>
        <v>0</v>
      </c>
    </row>
    <row r="45" spans="1:9" ht="32.25" customHeight="1">
      <c r="A45" s="45" t="s">
        <v>65</v>
      </c>
      <c r="B45" s="153" t="s">
        <v>18</v>
      </c>
      <c r="C45" s="153"/>
      <c r="D45" s="153"/>
      <c r="E45" s="153"/>
      <c r="F45" s="153"/>
      <c r="G45" s="153"/>
      <c r="H45" s="153"/>
      <c r="I45" s="153"/>
    </row>
    <row r="46" spans="1:9" ht="22.5" customHeight="1">
      <c r="A46" s="50" t="s">
        <v>72</v>
      </c>
      <c r="B46" s="42" t="s">
        <v>19</v>
      </c>
      <c r="C46" s="7" t="s">
        <v>6</v>
      </c>
      <c r="D46" s="33">
        <v>1</v>
      </c>
      <c r="E46" s="32">
        <v>5</v>
      </c>
      <c r="F46" s="74"/>
      <c r="G46" s="26">
        <f>(E46*D46)*F46</f>
        <v>0</v>
      </c>
      <c r="H46" s="91"/>
      <c r="I46" s="92">
        <f>G46+(G46*H46)</f>
        <v>0</v>
      </c>
    </row>
    <row r="47" spans="1:9" ht="30">
      <c r="A47" s="50" t="s">
        <v>73</v>
      </c>
      <c r="B47" s="43" t="s">
        <v>20</v>
      </c>
      <c r="C47" s="6" t="s">
        <v>10</v>
      </c>
      <c r="D47" s="14">
        <v>2000</v>
      </c>
      <c r="E47" s="113">
        <v>2</v>
      </c>
      <c r="F47" s="8"/>
      <c r="G47" s="26">
        <f t="shared" ref="G47:G48" si="5">(E47*D47)*F47</f>
        <v>0</v>
      </c>
      <c r="H47" s="91"/>
      <c r="I47" s="92">
        <f t="shared" ref="I47:I48" si="6">G47+(G47*H47)</f>
        <v>0</v>
      </c>
    </row>
    <row r="48" spans="1:9" ht="27" customHeight="1">
      <c r="A48" s="50" t="s">
        <v>74</v>
      </c>
      <c r="B48" s="41" t="s">
        <v>21</v>
      </c>
      <c r="C48" s="16" t="s">
        <v>6</v>
      </c>
      <c r="D48" s="15">
        <v>0.2</v>
      </c>
      <c r="E48" s="115">
        <v>3</v>
      </c>
      <c r="F48" s="21"/>
      <c r="G48" s="92">
        <f t="shared" si="5"/>
        <v>0</v>
      </c>
      <c r="H48" s="95"/>
      <c r="I48" s="92">
        <f t="shared" si="6"/>
        <v>0</v>
      </c>
    </row>
    <row r="49" spans="1:9" ht="24" customHeight="1">
      <c r="A49" s="65" t="s">
        <v>75</v>
      </c>
      <c r="B49" s="153" t="s">
        <v>77</v>
      </c>
      <c r="C49" s="153"/>
      <c r="D49" s="153"/>
      <c r="E49" s="153"/>
      <c r="F49" s="153"/>
      <c r="G49" s="153"/>
      <c r="H49" s="153"/>
      <c r="I49" s="153"/>
    </row>
    <row r="50" spans="1:9" ht="30.75" customHeight="1">
      <c r="A50" s="51" t="s">
        <v>76</v>
      </c>
      <c r="B50" s="101" t="s">
        <v>22</v>
      </c>
      <c r="C50" s="102" t="s">
        <v>10</v>
      </c>
      <c r="D50" s="29">
        <v>600</v>
      </c>
      <c r="E50" s="121">
        <v>3</v>
      </c>
      <c r="F50" s="74"/>
      <c r="G50" s="26">
        <f>(E50*D50)*F50</f>
        <v>0</v>
      </c>
      <c r="H50" s="91"/>
      <c r="I50" s="92">
        <f>G50+G50*H50</f>
        <v>0</v>
      </c>
    </row>
    <row r="51" spans="1:9" ht="30.75" customHeight="1">
      <c r="A51" s="51" t="s">
        <v>81</v>
      </c>
      <c r="B51" s="67" t="s">
        <v>82</v>
      </c>
      <c r="C51" s="66" t="s">
        <v>6</v>
      </c>
      <c r="D51" s="84">
        <v>7</v>
      </c>
      <c r="E51" s="68">
        <v>1</v>
      </c>
      <c r="F51" s="8"/>
      <c r="G51" s="26">
        <f>(E51*D51)*F51</f>
        <v>0</v>
      </c>
      <c r="H51" s="91"/>
      <c r="I51" s="92">
        <f>G51+G51*H51</f>
        <v>0</v>
      </c>
    </row>
    <row r="52" spans="1:9" ht="30.75" customHeight="1">
      <c r="A52" s="144" t="s">
        <v>23</v>
      </c>
      <c r="B52" s="145"/>
      <c r="C52" s="146"/>
      <c r="G52" s="103">
        <f>G50+G46+G47+G48+G36+G34+G29+G30+G31+G32+G26+G27+G21+G22+G17+G18+G19+G23+G37+G38+G41+G43+G44+G51</f>
        <v>0</v>
      </c>
      <c r="H52" s="104">
        <f>H51+H50+H48+H47+H46+H44+H43+H41+H38+H37+H36+H34+H32+H31+H30+H29+H27+H26+H23+H22+H21+H19+H18+H17</f>
        <v>0</v>
      </c>
      <c r="I52" s="104">
        <f>I51+I50+I48+I47+I46+I44+I43+I41+I38+I37+I36+I34+I32+I31+I30+I29+I27+I26+I23+I22+I21+I19+I18+I17</f>
        <v>0</v>
      </c>
    </row>
    <row r="53" spans="1:9" ht="15.75">
      <c r="A53" s="147"/>
      <c r="B53" s="148"/>
      <c r="C53" s="149"/>
      <c r="G53" s="37"/>
    </row>
    <row r="54" spans="1:9" ht="15.75">
      <c r="A54" s="38"/>
      <c r="B54" s="34"/>
      <c r="C54" s="35"/>
      <c r="D54" s="36"/>
      <c r="E54" s="36"/>
      <c r="F54" s="36"/>
      <c r="G54" s="37"/>
    </row>
    <row r="55" spans="1:9" ht="66" customHeight="1">
      <c r="A55" s="78" t="s">
        <v>1</v>
      </c>
      <c r="B55" s="5" t="s">
        <v>2</v>
      </c>
      <c r="C55" s="5" t="s">
        <v>3</v>
      </c>
      <c r="D55" s="5" t="s">
        <v>36</v>
      </c>
      <c r="E55" s="5" t="s">
        <v>4</v>
      </c>
      <c r="F55" s="5" t="s">
        <v>96</v>
      </c>
      <c r="G55" s="5" t="s">
        <v>97</v>
      </c>
      <c r="H55" s="135" t="s">
        <v>98</v>
      </c>
      <c r="I55" s="135"/>
    </row>
    <row r="56" spans="1:9" ht="34.5" customHeight="1">
      <c r="A56" s="44" t="s">
        <v>86</v>
      </c>
      <c r="B56" s="136" t="s">
        <v>92</v>
      </c>
      <c r="C56" s="136"/>
      <c r="D56" s="136"/>
      <c r="E56" s="136"/>
      <c r="F56" s="136"/>
      <c r="G56" s="136"/>
      <c r="H56" s="136"/>
      <c r="I56" s="136"/>
    </row>
    <row r="57" spans="1:9" ht="25.5" customHeight="1">
      <c r="A57" s="69" t="s">
        <v>87</v>
      </c>
      <c r="B57" s="80" t="s">
        <v>26</v>
      </c>
      <c r="C57" s="10" t="s">
        <v>11</v>
      </c>
      <c r="D57" s="122">
        <v>1</v>
      </c>
      <c r="E57" s="24"/>
      <c r="F57" s="8">
        <f>E57*D57</f>
        <v>0</v>
      </c>
      <c r="G57" s="91"/>
      <c r="H57" s="137">
        <f>F57+F57*G57</f>
        <v>0</v>
      </c>
      <c r="I57" s="137"/>
    </row>
    <row r="58" spans="1:9" ht="30">
      <c r="A58" s="79" t="s">
        <v>88</v>
      </c>
      <c r="B58" s="80" t="s">
        <v>27</v>
      </c>
      <c r="C58" s="48" t="s">
        <v>28</v>
      </c>
      <c r="D58" s="122">
        <v>1</v>
      </c>
      <c r="E58" s="24"/>
      <c r="F58" s="8">
        <f t="shared" ref="F58:F61" si="7">E58*D58</f>
        <v>0</v>
      </c>
      <c r="G58" s="91"/>
      <c r="H58" s="137">
        <f t="shared" ref="H58:H60" si="8">F58+F58*G58</f>
        <v>0</v>
      </c>
      <c r="I58" s="137"/>
    </row>
    <row r="59" spans="1:9" ht="30">
      <c r="A59" s="57" t="s">
        <v>89</v>
      </c>
      <c r="B59" s="80" t="s">
        <v>32</v>
      </c>
      <c r="C59" s="48" t="s">
        <v>10</v>
      </c>
      <c r="D59" s="122">
        <v>1</v>
      </c>
      <c r="E59" s="24"/>
      <c r="F59" s="8">
        <f t="shared" si="7"/>
        <v>0</v>
      </c>
      <c r="G59" s="91"/>
      <c r="H59" s="137">
        <f t="shared" si="8"/>
        <v>0</v>
      </c>
      <c r="I59" s="137"/>
    </row>
    <row r="60" spans="1:9" ht="45">
      <c r="A60" s="110" t="s">
        <v>90</v>
      </c>
      <c r="B60" s="20" t="s">
        <v>103</v>
      </c>
      <c r="C60" s="60" t="s">
        <v>11</v>
      </c>
      <c r="D60" s="123">
        <v>1</v>
      </c>
      <c r="E60" s="31"/>
      <c r="F60" s="21">
        <f t="shared" si="7"/>
        <v>0</v>
      </c>
      <c r="G60" s="95"/>
      <c r="H60" s="138">
        <f t="shared" si="8"/>
        <v>0</v>
      </c>
      <c r="I60" s="138"/>
    </row>
    <row r="61" spans="1:9" ht="45.75" customHeight="1">
      <c r="A61" s="110" t="s">
        <v>105</v>
      </c>
      <c r="B61" s="20" t="s">
        <v>104</v>
      </c>
      <c r="C61" s="60" t="s">
        <v>10</v>
      </c>
      <c r="D61" s="123">
        <v>1</v>
      </c>
      <c r="E61" s="31"/>
      <c r="F61" s="21">
        <f t="shared" si="7"/>
        <v>0</v>
      </c>
      <c r="G61" s="95"/>
      <c r="H61" s="138">
        <f t="shared" ref="H61" si="9">F61+F61*G61</f>
        <v>0</v>
      </c>
      <c r="I61" s="138"/>
    </row>
    <row r="62" spans="1:9" ht="33.75" customHeight="1">
      <c r="A62" s="109" t="s">
        <v>91</v>
      </c>
      <c r="B62" s="136" t="s">
        <v>33</v>
      </c>
      <c r="C62" s="136"/>
      <c r="D62" s="136"/>
      <c r="E62" s="136"/>
      <c r="F62" s="136"/>
      <c r="G62" s="136"/>
      <c r="H62" s="136"/>
      <c r="I62" s="136"/>
    </row>
    <row r="63" spans="1:9" ht="23.25" customHeight="1">
      <c r="A63" s="71" t="s">
        <v>93</v>
      </c>
      <c r="B63" s="81" t="s">
        <v>34</v>
      </c>
      <c r="C63" s="76" t="s">
        <v>35</v>
      </c>
      <c r="D63" s="122">
        <v>1</v>
      </c>
      <c r="E63" s="75"/>
      <c r="F63" s="26">
        <f>E63*D63</f>
        <v>0</v>
      </c>
      <c r="G63" s="75"/>
      <c r="H63" s="137">
        <f>F63+F63*G63</f>
        <v>0</v>
      </c>
      <c r="I63" s="137"/>
    </row>
    <row r="64" spans="1:9" ht="21.75" customHeight="1">
      <c r="A64" s="71" t="s">
        <v>94</v>
      </c>
      <c r="B64" s="81" t="s">
        <v>101</v>
      </c>
      <c r="C64" s="76" t="s">
        <v>35</v>
      </c>
      <c r="D64" s="122">
        <v>1</v>
      </c>
      <c r="E64" s="75"/>
      <c r="F64" s="26">
        <f t="shared" ref="F64:F65" si="10">E64*D64</f>
        <v>0</v>
      </c>
      <c r="G64" s="75"/>
      <c r="H64" s="137">
        <f t="shared" ref="H64:H65" si="11">F64+F64*G64</f>
        <v>0</v>
      </c>
      <c r="I64" s="137"/>
    </row>
    <row r="65" spans="1:9" ht="21" customHeight="1">
      <c r="A65" s="71" t="s">
        <v>95</v>
      </c>
      <c r="B65" s="81" t="s">
        <v>102</v>
      </c>
      <c r="C65" s="76" t="s">
        <v>35</v>
      </c>
      <c r="D65" s="122">
        <v>1</v>
      </c>
      <c r="E65" s="75"/>
      <c r="F65" s="26">
        <f t="shared" si="10"/>
        <v>0</v>
      </c>
      <c r="G65" s="75"/>
      <c r="H65" s="137">
        <f t="shared" si="11"/>
        <v>0</v>
      </c>
      <c r="I65" s="137"/>
    </row>
    <row r="66" spans="1:9" ht="37.5" customHeight="1">
      <c r="A66" s="126" t="s">
        <v>23</v>
      </c>
      <c r="B66" s="126"/>
      <c r="C66" s="126"/>
      <c r="D66" s="83"/>
      <c r="E66" s="83"/>
      <c r="F66" s="104">
        <f>F57+F58+F59+F60+F63+F64+F65</f>
        <v>0</v>
      </c>
      <c r="G66" s="104">
        <f>G57+G58+G59+G60+G63+G64+G65</f>
        <v>0</v>
      </c>
      <c r="H66" s="139">
        <f>H57+H58+H59+H60+H63+H64+H65</f>
        <v>0</v>
      </c>
      <c r="I66" s="139"/>
    </row>
    <row r="67" spans="1:9">
      <c r="D67" s="111"/>
      <c r="E67" s="111"/>
    </row>
    <row r="68" spans="1:9">
      <c r="D68" s="111"/>
      <c r="E68" s="111"/>
    </row>
    <row r="69" spans="1:9">
      <c r="D69" s="111"/>
      <c r="E69" s="111"/>
    </row>
  </sheetData>
  <mergeCells count="28">
    <mergeCell ref="B1:E3"/>
    <mergeCell ref="C7:E7"/>
    <mergeCell ref="A52:C52"/>
    <mergeCell ref="A53:C53"/>
    <mergeCell ref="B16:I16"/>
    <mergeCell ref="B20:I20"/>
    <mergeCell ref="B25:I25"/>
    <mergeCell ref="B28:I28"/>
    <mergeCell ref="B33:I33"/>
    <mergeCell ref="B35:I35"/>
    <mergeCell ref="B42:I42"/>
    <mergeCell ref="B45:I45"/>
    <mergeCell ref="B49:I49"/>
    <mergeCell ref="A66:C66"/>
    <mergeCell ref="B9:G10"/>
    <mergeCell ref="A33:A34"/>
    <mergeCell ref="H55:I55"/>
    <mergeCell ref="B56:I56"/>
    <mergeCell ref="H57:I57"/>
    <mergeCell ref="H58:I58"/>
    <mergeCell ref="H59:I59"/>
    <mergeCell ref="H60:I60"/>
    <mergeCell ref="B62:I62"/>
    <mergeCell ref="H63:I63"/>
    <mergeCell ref="H64:I64"/>
    <mergeCell ref="H65:I65"/>
    <mergeCell ref="H66:I66"/>
    <mergeCell ref="H61:I61"/>
  </mergeCells>
  <phoneticPr fontId="15" type="noConversion"/>
  <pageMargins left="0.7" right="0.7" top="0.75" bottom="0.75" header="0.3" footer="0.3"/>
  <pageSetup paperSize="9" orientation="portrait" r:id="rId1"/>
  <headerFooter>
    <oddFooter>&amp;C_x000D_&amp;1#&amp;"Calibri"&amp;12&amp;K008000 C1 Données Internes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FAURE Cécile</dc:creator>
  <cp:lastModifiedBy>FAURE Cécile</cp:lastModifiedBy>
  <dcterms:created xsi:type="dcterms:W3CDTF">2025-10-08T14:11:46Z</dcterms:created>
  <dcterms:modified xsi:type="dcterms:W3CDTF">2025-11-20T16:39:46Z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2025-10-08T14:29:43Z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2cebedb5-d9d5-4cb4-93ea-910594a9b7cd</vt:lpwstr>
  </property>
  <property fmtid="{D5CDD505-2E9C-101B-9397-08002B2CF9AE}" pid="8" name="MSIP_Label_37f782e2-1048-4ae6-8561-ea50d7047004_ContentBits">
    <vt:lpwstr>2</vt:lpwstr>
  </property>
  <property fmtid="{D5CDD505-2E9C-101B-9397-08002B2CF9AE}" pid="9" name="MSIP_Label_37f782e2-1048-4ae6-8561-ea50d7047004_Tag">
    <vt:lpwstr>10, 3, 0, 1</vt:lpwstr>
  </property>
</Properties>
</file>